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2"/>
  </bookViews>
  <sheets>
    <sheet name="Диаграмма1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<sst xmlns="http://schemas.openxmlformats.org/spreadsheetml/2006/main" count="66" uniqueCount="36">
  <si>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Назва навчального закладу</t>
  </si>
  <si>
    <t>КЕКВ</t>
  </si>
  <si>
    <t>1. Березоворудська ЗШ І-ІІІ ст.</t>
  </si>
  <si>
    <t>2. Великокручанська ЗШ І -ІІІ ст.</t>
  </si>
  <si>
    <t>3. Вишневецька ЗШ І-ІІІ ст.</t>
  </si>
  <si>
    <t>4. Вікторійська ЗШ І-ІІІ ст.</t>
  </si>
  <si>
    <t>5. Новомартиновицька ЗШ І-ІІІ ст.</t>
  </si>
  <si>
    <t>7. Дейманівська ЗШ І-Ііст.</t>
  </si>
  <si>
    <t>6. Давидівська ЗШ І-ІІ ст.</t>
  </si>
  <si>
    <t>8. Малютинська ЗШ І-ІІ ст.</t>
  </si>
  <si>
    <t>9. Повстинська ЗШ І-ІІ ст.</t>
  </si>
  <si>
    <t>10. Сасинівська ЗШ І-ІІ ст.</t>
  </si>
  <si>
    <t>12. Теплівська ЗШ І-ІІІ ст.</t>
  </si>
  <si>
    <t>2111(З/п)</t>
  </si>
  <si>
    <t>2120(нарах.)</t>
  </si>
  <si>
    <t>2210(придб)</t>
  </si>
  <si>
    <t>2230(хар-ння)</t>
  </si>
  <si>
    <t>2240(послуги)</t>
  </si>
  <si>
    <t>2250(відр)</t>
  </si>
  <si>
    <t>2271(тепло)</t>
  </si>
  <si>
    <t>2273(свет)</t>
  </si>
  <si>
    <t>3110(капіталка)</t>
  </si>
  <si>
    <t>Всього</t>
  </si>
  <si>
    <t>Всього:</t>
  </si>
  <si>
    <t xml:space="preserve">11. Смотриківська філія Теплівської  </t>
  </si>
  <si>
    <t>13. Позашкілля</t>
  </si>
  <si>
    <t>2274газ</t>
  </si>
  <si>
    <t>2220мед</t>
  </si>
  <si>
    <t>2272вода</t>
  </si>
  <si>
    <t>Фінансовий звіт за12 місяців 2019 року( в розрізі кожного навчального закладу)(загал+спец)+ спец послуги</t>
  </si>
  <si>
    <t>Новомарт</t>
  </si>
  <si>
    <t>Фінансовий звіт за 4 квартал 2019 року( в розрізі кожного навчального закладу)(загал+спец)+ спец послуги</t>
  </si>
  <si>
    <t>ф-2</t>
  </si>
  <si>
    <t>ф-4-1</t>
  </si>
  <si>
    <t>ф4-2</t>
  </si>
  <si>
    <t>7774,74-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</si>
</sst>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4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Arial Cyr"/>
      <family val="0"/>
    </font>
    <font>
      <sz val="1.1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4925"/>
          <c:w val="0.564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Лист2!$B$5:$B$7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2111(З/п)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Лист2!$B$8:$B$21</c:f>
              <c:numCache>
                <c:ptCount val="14"/>
                <c:pt idx="0">
                  <c:v>859723.7</c:v>
                </c:pt>
                <c:pt idx="1">
                  <c:v>710468.7</c:v>
                </c:pt>
                <c:pt idx="2">
                  <c:v>641067.9</c:v>
                </c:pt>
                <c:pt idx="3">
                  <c:v>697649</c:v>
                </c:pt>
                <c:pt idx="4">
                  <c:v>758632.8</c:v>
                </c:pt>
                <c:pt idx="5">
                  <c:v>490954.19</c:v>
                </c:pt>
                <c:pt idx="6">
                  <c:v>273919.5</c:v>
                </c:pt>
                <c:pt idx="7">
                  <c:v>414662</c:v>
                </c:pt>
                <c:pt idx="8">
                  <c:v>336140.5</c:v>
                </c:pt>
                <c:pt idx="9">
                  <c:v>317880</c:v>
                </c:pt>
                <c:pt idx="10">
                  <c:v>473426.3</c:v>
                </c:pt>
                <c:pt idx="11">
                  <c:v>640549.7</c:v>
                </c:pt>
                <c:pt idx="12">
                  <c:v>6615074.289999999</c:v>
                </c:pt>
                <c:pt idx="13">
                  <c:v>87882.17</c:v>
                </c:pt>
              </c:numCache>
            </c:numRef>
          </c:val>
        </c:ser>
        <c:ser>
          <c:idx val="1"/>
          <c:order val="1"/>
          <c:tx>
            <c:strRef>
              <c:f>Лист2!$C$5:$C$7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2120(нарах.)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Лист2!$C$8:$C$21</c:f>
              <c:numCache>
                <c:ptCount val="14"/>
                <c:pt idx="0">
                  <c:v>187040</c:v>
                </c:pt>
                <c:pt idx="1">
                  <c:v>156643</c:v>
                </c:pt>
                <c:pt idx="2">
                  <c:v>139594.71</c:v>
                </c:pt>
                <c:pt idx="3">
                  <c:v>151756</c:v>
                </c:pt>
                <c:pt idx="4">
                  <c:v>167213</c:v>
                </c:pt>
                <c:pt idx="5">
                  <c:v>106906</c:v>
                </c:pt>
                <c:pt idx="6">
                  <c:v>59779</c:v>
                </c:pt>
                <c:pt idx="7">
                  <c:v>90338</c:v>
                </c:pt>
                <c:pt idx="8">
                  <c:v>73323</c:v>
                </c:pt>
                <c:pt idx="9">
                  <c:v>69392</c:v>
                </c:pt>
                <c:pt idx="10">
                  <c:v>103131</c:v>
                </c:pt>
                <c:pt idx="11">
                  <c:v>139261.29</c:v>
                </c:pt>
                <c:pt idx="12">
                  <c:v>1444377</c:v>
                </c:pt>
                <c:pt idx="13">
                  <c:v>21162.62</c:v>
                </c:pt>
              </c:numCache>
            </c:numRef>
          </c:val>
        </c:ser>
        <c:ser>
          <c:idx val="2"/>
          <c:order val="2"/>
          <c:tx>
            <c:strRef>
              <c:f>Лист2!$D$5:$D$7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2210(придб)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Лист2!$D$8:$D$21</c:f>
              <c:numCache>
                <c:ptCount val="14"/>
                <c:pt idx="0">
                  <c:v>9799.57</c:v>
                </c:pt>
                <c:pt idx="1">
                  <c:v>7570.57</c:v>
                </c:pt>
                <c:pt idx="2">
                  <c:v>0</c:v>
                </c:pt>
                <c:pt idx="3">
                  <c:v>304</c:v>
                </c:pt>
                <c:pt idx="4">
                  <c:v>56252.27</c:v>
                </c:pt>
                <c:pt idx="5">
                  <c:v>587.57</c:v>
                </c:pt>
                <c:pt idx="6">
                  <c:v>0</c:v>
                </c:pt>
                <c:pt idx="7">
                  <c:v>7544.5</c:v>
                </c:pt>
                <c:pt idx="8">
                  <c:v>1381.57</c:v>
                </c:pt>
                <c:pt idx="9">
                  <c:v>35928.5</c:v>
                </c:pt>
                <c:pt idx="10">
                  <c:v>603.07</c:v>
                </c:pt>
                <c:pt idx="11">
                  <c:v>1903.07</c:v>
                </c:pt>
                <c:pt idx="12">
                  <c:v>121874.69000000003</c:v>
                </c:pt>
                <c:pt idx="13">
                  <c:v>7091.1</c:v>
                </c:pt>
              </c:numCache>
            </c:numRef>
          </c:val>
        </c:ser>
        <c:ser>
          <c:idx val="3"/>
          <c:order val="3"/>
          <c:tx>
            <c:strRef>
              <c:f>Лист2!$E$5:$E$7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2272вода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Лист2!$E$8:$E$21</c:f>
              <c:numCache>
                <c:ptCount val="14"/>
                <c:pt idx="0">
                  <c:v>3685.73</c:v>
                </c:pt>
                <c:pt idx="1">
                  <c:v>3600</c:v>
                </c:pt>
                <c:pt idx="2">
                  <c:v>0</c:v>
                </c:pt>
                <c:pt idx="3">
                  <c:v>0</c:v>
                </c:pt>
                <c:pt idx="4">
                  <c:v>3639.7</c:v>
                </c:pt>
                <c:pt idx="5">
                  <c:v>0</c:v>
                </c:pt>
                <c:pt idx="9">
                  <c:v>522.82</c:v>
                </c:pt>
                <c:pt idx="12">
                  <c:v>11448.25</c:v>
                </c:pt>
              </c:numCache>
            </c:numRef>
          </c:val>
        </c:ser>
        <c:ser>
          <c:idx val="4"/>
          <c:order val="4"/>
          <c:tx>
            <c:strRef>
              <c:f>Лист2!$F$5:$F$7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2230(хар-ння)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Лист2!$F$8:$F$21</c:f>
              <c:numCache>
                <c:ptCount val="14"/>
                <c:pt idx="0">
                  <c:v>68760.1</c:v>
                </c:pt>
                <c:pt idx="1">
                  <c:v>69372.09</c:v>
                </c:pt>
                <c:pt idx="2">
                  <c:v>39097.95</c:v>
                </c:pt>
                <c:pt idx="3">
                  <c:v>37056.03</c:v>
                </c:pt>
                <c:pt idx="4">
                  <c:v>61297.49</c:v>
                </c:pt>
                <c:pt idx="5">
                  <c:v>37998.05</c:v>
                </c:pt>
                <c:pt idx="6">
                  <c:v>37025.91</c:v>
                </c:pt>
                <c:pt idx="7">
                  <c:v>30278.18</c:v>
                </c:pt>
                <c:pt idx="8">
                  <c:v>33125.76</c:v>
                </c:pt>
                <c:pt idx="9">
                  <c:v>40446.94</c:v>
                </c:pt>
                <c:pt idx="10">
                  <c:v>36309.89</c:v>
                </c:pt>
                <c:pt idx="11">
                  <c:v>44515.93</c:v>
                </c:pt>
                <c:pt idx="12">
                  <c:v>535284.3200000001</c:v>
                </c:pt>
              </c:numCache>
            </c:numRef>
          </c:val>
        </c:ser>
        <c:ser>
          <c:idx val="5"/>
          <c:order val="5"/>
          <c:tx>
            <c:strRef>
              <c:f>Лист2!$G$5:$G$7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2240(послуги)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Лист2!$G$8:$G$21</c:f>
              <c:numCache>
                <c:ptCount val="14"/>
                <c:pt idx="0">
                  <c:v>90065.94</c:v>
                </c:pt>
                <c:pt idx="1">
                  <c:v>67021.52</c:v>
                </c:pt>
                <c:pt idx="2">
                  <c:v>56065.22</c:v>
                </c:pt>
                <c:pt idx="3">
                  <c:v>18565.31</c:v>
                </c:pt>
                <c:pt idx="4">
                  <c:v>100607.09</c:v>
                </c:pt>
                <c:pt idx="5">
                  <c:v>56065.08</c:v>
                </c:pt>
                <c:pt idx="6">
                  <c:v>48522</c:v>
                </c:pt>
                <c:pt idx="7">
                  <c:v>67102.05</c:v>
                </c:pt>
                <c:pt idx="8">
                  <c:v>48523</c:v>
                </c:pt>
                <c:pt idx="9">
                  <c:v>56063.31</c:v>
                </c:pt>
                <c:pt idx="10">
                  <c:v>48523</c:v>
                </c:pt>
                <c:pt idx="11">
                  <c:v>67023</c:v>
                </c:pt>
                <c:pt idx="12">
                  <c:v>724146.52</c:v>
                </c:pt>
                <c:pt idx="13">
                  <c:v>2530</c:v>
                </c:pt>
              </c:numCache>
            </c:numRef>
          </c:val>
        </c:ser>
        <c:ser>
          <c:idx val="6"/>
          <c:order val="6"/>
          <c:tx>
            <c:strRef>
              <c:f>Лист2!$H$5:$H$7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2250(відр)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Лист2!$H$8:$H$21</c:f>
              <c:numCache>
                <c:ptCount val="14"/>
                <c:pt idx="0">
                  <c:v>11426.62</c:v>
                </c:pt>
                <c:pt idx="1">
                  <c:v>4153.19</c:v>
                </c:pt>
                <c:pt idx="2">
                  <c:v>3379.99</c:v>
                </c:pt>
                <c:pt idx="3">
                  <c:v>3973.66</c:v>
                </c:pt>
                <c:pt idx="4">
                  <c:v>2240</c:v>
                </c:pt>
                <c:pt idx="5">
                  <c:v>3751.98</c:v>
                </c:pt>
                <c:pt idx="6">
                  <c:v>240</c:v>
                </c:pt>
                <c:pt idx="7">
                  <c:v>632.6</c:v>
                </c:pt>
                <c:pt idx="8">
                  <c:v>3312.38</c:v>
                </c:pt>
                <c:pt idx="9">
                  <c:v>3522.78</c:v>
                </c:pt>
                <c:pt idx="10">
                  <c:v>2050.78</c:v>
                </c:pt>
                <c:pt idx="11">
                  <c:v>2156.6</c:v>
                </c:pt>
                <c:pt idx="12">
                  <c:v>40840.579999999994</c:v>
                </c:pt>
                <c:pt idx="13">
                  <c:v>2400</c:v>
                </c:pt>
              </c:numCache>
            </c:numRef>
          </c:val>
        </c:ser>
        <c:ser>
          <c:idx val="7"/>
          <c:order val="7"/>
          <c:tx>
            <c:strRef>
              <c:f>Лист2!$I$5:$I$7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2271(тепло)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Лист2!$I$8:$I$21</c:f>
              <c:numCache>
                <c:ptCount val="14"/>
                <c:pt idx="1">
                  <c:v>85557.81</c:v>
                </c:pt>
                <c:pt idx="4">
                  <c:v>187711.16</c:v>
                </c:pt>
                <c:pt idx="10">
                  <c:v>157018.49</c:v>
                </c:pt>
                <c:pt idx="11">
                  <c:v>165478.6</c:v>
                </c:pt>
                <c:pt idx="12">
                  <c:v>595766.0599999999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Лист2!$J$5:$J$7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2273(свет)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Лист2!$J$8:$J$21</c:f>
              <c:numCache>
                <c:ptCount val="14"/>
                <c:pt idx="0">
                  <c:v>14479</c:v>
                </c:pt>
                <c:pt idx="1">
                  <c:v>10950</c:v>
                </c:pt>
                <c:pt idx="2">
                  <c:v>18250</c:v>
                </c:pt>
                <c:pt idx="3">
                  <c:v>21900</c:v>
                </c:pt>
                <c:pt idx="4">
                  <c:v>14600</c:v>
                </c:pt>
                <c:pt idx="5">
                  <c:v>18250</c:v>
                </c:pt>
                <c:pt idx="6">
                  <c:v>157472.11</c:v>
                </c:pt>
                <c:pt idx="7">
                  <c:v>11717</c:v>
                </c:pt>
                <c:pt idx="8">
                  <c:v>31050</c:v>
                </c:pt>
                <c:pt idx="9">
                  <c:v>5799.63</c:v>
                </c:pt>
                <c:pt idx="10">
                  <c:v>14600</c:v>
                </c:pt>
                <c:pt idx="11">
                  <c:v>11181</c:v>
                </c:pt>
                <c:pt idx="12">
                  <c:v>330248.74</c:v>
                </c:pt>
                <c:pt idx="13">
                  <c:v>5586</c:v>
                </c:pt>
              </c:numCache>
            </c:numRef>
          </c:val>
        </c:ser>
        <c:ser>
          <c:idx val="9"/>
          <c:order val="9"/>
          <c:tx>
            <c:strRef>
              <c:f>Лист2!$K$5:$K$7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2274газ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Лист2!$K$8:$K$21</c:f>
              <c:numCache>
                <c:ptCount val="14"/>
                <c:pt idx="0">
                  <c:v>262419.02</c:v>
                </c:pt>
                <c:pt idx="2">
                  <c:v>122462.4</c:v>
                </c:pt>
                <c:pt idx="3">
                  <c:v>166200</c:v>
                </c:pt>
                <c:pt idx="5">
                  <c:v>104968</c:v>
                </c:pt>
                <c:pt idx="7">
                  <c:v>131210.02</c:v>
                </c:pt>
                <c:pt idx="9">
                  <c:v>87473.04</c:v>
                </c:pt>
                <c:pt idx="12">
                  <c:v>874732.4800000001</c:v>
                </c:pt>
                <c:pt idx="13">
                  <c:v>6278</c:v>
                </c:pt>
              </c:numCache>
            </c:numRef>
          </c:val>
        </c:ser>
        <c:ser>
          <c:idx val="10"/>
          <c:order val="10"/>
          <c:tx>
            <c:strRef>
              <c:f>Лист2!$L$5:$L$7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2220мед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Лист2!$L$8:$L$21</c:f>
              <c:numCache>
                <c:ptCount val="14"/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Лист2!$M$5:$M$7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3110(капіталка)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Лист2!$M$8:$M$21</c:f>
              <c:numCache>
                <c:ptCount val="14"/>
                <c:pt idx="0">
                  <c:v>20280.26</c:v>
                </c:pt>
                <c:pt idx="1">
                  <c:v>20990.28</c:v>
                </c:pt>
                <c:pt idx="2">
                  <c:v>13970.97</c:v>
                </c:pt>
                <c:pt idx="3">
                  <c:v>15097.23</c:v>
                </c:pt>
                <c:pt idx="4">
                  <c:v>53852.26</c:v>
                </c:pt>
                <c:pt idx="5">
                  <c:v>4500.68</c:v>
                </c:pt>
                <c:pt idx="6">
                  <c:v>5161.69</c:v>
                </c:pt>
                <c:pt idx="7">
                  <c:v>3427.4</c:v>
                </c:pt>
                <c:pt idx="8">
                  <c:v>4220.32</c:v>
                </c:pt>
                <c:pt idx="9">
                  <c:v>2739.99</c:v>
                </c:pt>
                <c:pt idx="10">
                  <c:v>338358</c:v>
                </c:pt>
                <c:pt idx="11">
                  <c:v>28967</c:v>
                </c:pt>
                <c:pt idx="12">
                  <c:v>511566.08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Лист2!$N$5:$N$7</c:f>
              <c:strCache>
                <c:ptCount val="1"/>
                <c:pt idx="0">
                  <c:v>Фінансовий звіт за 4 квартал 2019 року( в розрізі кожного навчального закладу)(загал+спец)+ спец послуги КЕКВ Всього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Лист2!$N$8:$N$21</c:f>
              <c:numCache>
                <c:ptCount val="14"/>
                <c:pt idx="0">
                  <c:v>1527679.94</c:v>
                </c:pt>
                <c:pt idx="1">
                  <c:v>1136327.16</c:v>
                </c:pt>
                <c:pt idx="2">
                  <c:v>1033889.14</c:v>
                </c:pt>
                <c:pt idx="3">
                  <c:v>1112501.23</c:v>
                </c:pt>
                <c:pt idx="4">
                  <c:v>1406045.77</c:v>
                </c:pt>
                <c:pt idx="5">
                  <c:v>823981.55</c:v>
                </c:pt>
                <c:pt idx="6">
                  <c:v>582120.21</c:v>
                </c:pt>
                <c:pt idx="7">
                  <c:v>756911.75</c:v>
                </c:pt>
                <c:pt idx="8">
                  <c:v>531076.53</c:v>
                </c:pt>
                <c:pt idx="9">
                  <c:v>619769.01</c:v>
                </c:pt>
                <c:pt idx="10">
                  <c:v>1174020.53</c:v>
                </c:pt>
                <c:pt idx="11">
                  <c:v>1101036.19</c:v>
                </c:pt>
                <c:pt idx="12">
                  <c:v>11805359.01</c:v>
                </c:pt>
                <c:pt idx="13">
                  <c:v>132929.89</c:v>
                </c:pt>
              </c:numCache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35251"/>
        <c:crosses val="autoZero"/>
        <c:auto val="1"/>
        <c:lblOffset val="100"/>
        <c:tickLblSkip val="2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07475"/>
          <c:w val="0.351"/>
          <c:h val="0.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2781300" cy="73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1"/>
  <sheetViews>
    <sheetView zoomScalePageLayoutView="0" workbookViewId="0" topLeftCell="A1">
      <selection activeCell="Q22" sqref="Q22"/>
    </sheetView>
  </sheetViews>
  <sheetFormatPr defaultColWidth="9.00390625" defaultRowHeight="12.75"/>
  <cols>
    <col min="4" max="4" width="9.375" style="0" bestFit="1" customWidth="1"/>
    <col min="7" max="7" width="9.375" style="0" bestFit="1" customWidth="1"/>
    <col min="9" max="9" width="10.25390625" style="0" customWidth="1"/>
    <col min="10" max="10" width="10.125" style="0" customWidth="1"/>
    <col min="11" max="11" width="10.75390625" style="0" customWidth="1"/>
    <col min="12" max="12" width="1.625" style="0" customWidth="1"/>
    <col min="14" max="14" width="12.25390625" style="0" customWidth="1"/>
  </cols>
  <sheetData>
    <row r="5" spans="1:14" ht="12.75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20"/>
      <c r="B6" s="37" t="s">
        <v>1</v>
      </c>
      <c r="C6" s="37"/>
      <c r="D6" s="37"/>
      <c r="E6" s="37"/>
      <c r="F6" s="37"/>
      <c r="G6" s="37"/>
      <c r="H6" s="37"/>
      <c r="I6" s="37"/>
      <c r="J6" s="37"/>
      <c r="K6" s="20"/>
      <c r="L6" s="20"/>
      <c r="M6" s="20"/>
      <c r="N6" s="20"/>
    </row>
    <row r="7" spans="1:14" ht="12.75">
      <c r="A7" s="21" t="s">
        <v>0</v>
      </c>
      <c r="B7" s="22" t="s">
        <v>13</v>
      </c>
      <c r="C7" s="21" t="s">
        <v>14</v>
      </c>
      <c r="D7" s="21" t="s">
        <v>15</v>
      </c>
      <c r="E7" s="21" t="s">
        <v>28</v>
      </c>
      <c r="F7" s="21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1" t="s">
        <v>26</v>
      </c>
      <c r="L7" s="23" t="s">
        <v>27</v>
      </c>
      <c r="M7" s="24" t="s">
        <v>21</v>
      </c>
      <c r="N7" s="23" t="s">
        <v>22</v>
      </c>
    </row>
    <row r="8" spans="1:14" ht="12.75">
      <c r="A8" s="24" t="s">
        <v>2</v>
      </c>
      <c r="B8" s="25">
        <v>859723.7</v>
      </c>
      <c r="C8" s="23">
        <v>187040</v>
      </c>
      <c r="D8" s="26">
        <v>9799.57</v>
      </c>
      <c r="E8" s="23">
        <v>3685.73</v>
      </c>
      <c r="F8" s="23">
        <v>68760.1</v>
      </c>
      <c r="G8" s="23">
        <v>90065.94</v>
      </c>
      <c r="H8" s="23">
        <v>11426.62</v>
      </c>
      <c r="I8" s="23"/>
      <c r="J8" s="27">
        <v>14479</v>
      </c>
      <c r="K8" s="23">
        <v>262419.02</v>
      </c>
      <c r="L8" s="23"/>
      <c r="M8" s="28">
        <v>20280.26</v>
      </c>
      <c r="N8" s="29">
        <f>M8+K8+J8+I8+H8+G8+F8+E8+D8+C8+B8</f>
        <v>1527679.94</v>
      </c>
    </row>
    <row r="9" spans="1:14" ht="12.75">
      <c r="A9" s="24" t="s">
        <v>3</v>
      </c>
      <c r="B9" s="23">
        <v>710468.7</v>
      </c>
      <c r="C9" s="23">
        <v>156643</v>
      </c>
      <c r="D9" s="26">
        <v>7570.57</v>
      </c>
      <c r="E9" s="23">
        <v>3600</v>
      </c>
      <c r="F9" s="23">
        <v>69372.09</v>
      </c>
      <c r="G9" s="23">
        <v>67021.52</v>
      </c>
      <c r="H9" s="23">
        <v>4153.19</v>
      </c>
      <c r="I9" s="23">
        <v>85557.81</v>
      </c>
      <c r="J9" s="27">
        <v>10950</v>
      </c>
      <c r="K9" s="23"/>
      <c r="L9" s="23"/>
      <c r="M9" s="28">
        <v>20990.28</v>
      </c>
      <c r="N9" s="29">
        <f aca="true" t="shared" si="0" ref="N9:N17">M9+K9+J9+I9+H9+G9+F9+E9+D9+C9+B9</f>
        <v>1136327.16</v>
      </c>
    </row>
    <row r="10" spans="1:14" ht="12.75">
      <c r="A10" s="24" t="s">
        <v>4</v>
      </c>
      <c r="B10" s="23">
        <v>641067.9</v>
      </c>
      <c r="C10" s="23">
        <v>139594.71</v>
      </c>
      <c r="D10" s="26">
        <v>0</v>
      </c>
      <c r="E10" s="23">
        <v>0</v>
      </c>
      <c r="F10" s="23">
        <v>39097.95</v>
      </c>
      <c r="G10" s="23">
        <v>56065.22</v>
      </c>
      <c r="H10" s="26">
        <v>3379.99</v>
      </c>
      <c r="I10" s="23"/>
      <c r="J10" s="27">
        <v>18250</v>
      </c>
      <c r="K10" s="23">
        <v>122462.4</v>
      </c>
      <c r="L10" s="23"/>
      <c r="M10" s="28">
        <v>13970.97</v>
      </c>
      <c r="N10" s="29">
        <f t="shared" si="0"/>
        <v>1033889.14</v>
      </c>
    </row>
    <row r="11" spans="1:14" ht="12.75">
      <c r="A11" s="24" t="s">
        <v>5</v>
      </c>
      <c r="B11" s="23">
        <v>697649</v>
      </c>
      <c r="C11" s="23">
        <v>151756</v>
      </c>
      <c r="D11" s="26">
        <v>304</v>
      </c>
      <c r="E11" s="23">
        <v>0</v>
      </c>
      <c r="F11" s="23">
        <v>37056.03</v>
      </c>
      <c r="G11" s="23">
        <v>18565.31</v>
      </c>
      <c r="H11" s="23">
        <v>3973.66</v>
      </c>
      <c r="I11" s="23"/>
      <c r="J11" s="27">
        <v>21900</v>
      </c>
      <c r="K11" s="23">
        <v>166200</v>
      </c>
      <c r="L11" s="23"/>
      <c r="M11" s="28">
        <v>15097.23</v>
      </c>
      <c r="N11" s="29">
        <f t="shared" si="0"/>
        <v>1112501.23</v>
      </c>
    </row>
    <row r="12" spans="1:14" ht="12.75">
      <c r="A12" s="24" t="s">
        <v>30</v>
      </c>
      <c r="B12" s="23">
        <v>758632.8</v>
      </c>
      <c r="C12" s="23">
        <v>167213</v>
      </c>
      <c r="D12" s="26">
        <v>56252.27</v>
      </c>
      <c r="E12" s="23">
        <v>3639.7</v>
      </c>
      <c r="F12" s="23">
        <v>61297.49</v>
      </c>
      <c r="G12" s="23">
        <v>100607.09</v>
      </c>
      <c r="H12" s="26">
        <v>2240</v>
      </c>
      <c r="I12" s="23">
        <v>187711.16</v>
      </c>
      <c r="J12" s="27">
        <v>14600</v>
      </c>
      <c r="K12" s="23"/>
      <c r="L12" s="23"/>
      <c r="M12" s="28">
        <v>53852.26</v>
      </c>
      <c r="N12" s="29">
        <f t="shared" si="0"/>
        <v>1406045.77</v>
      </c>
    </row>
    <row r="13" spans="1:14" ht="12.75">
      <c r="A13" s="24" t="s">
        <v>8</v>
      </c>
      <c r="B13" s="23">
        <v>490954.19</v>
      </c>
      <c r="C13" s="23">
        <v>106906</v>
      </c>
      <c r="D13" s="26">
        <v>587.57</v>
      </c>
      <c r="E13" s="23">
        <v>0</v>
      </c>
      <c r="F13" s="23">
        <v>37998.05</v>
      </c>
      <c r="G13" s="23">
        <v>56065.08</v>
      </c>
      <c r="H13" s="23">
        <v>3751.98</v>
      </c>
      <c r="I13" s="23"/>
      <c r="J13" s="27">
        <v>18250</v>
      </c>
      <c r="K13" s="23">
        <v>104968</v>
      </c>
      <c r="L13" s="23"/>
      <c r="M13" s="28">
        <v>4500.68</v>
      </c>
      <c r="N13" s="29">
        <f t="shared" si="0"/>
        <v>823981.55</v>
      </c>
    </row>
    <row r="14" spans="1:14" ht="12.75">
      <c r="A14" s="24" t="s">
        <v>7</v>
      </c>
      <c r="B14" s="23">
        <v>273919.5</v>
      </c>
      <c r="C14" s="23">
        <v>59779</v>
      </c>
      <c r="D14" s="26">
        <v>0</v>
      </c>
      <c r="E14" s="23"/>
      <c r="F14" s="23">
        <v>37025.91</v>
      </c>
      <c r="G14" s="23">
        <v>48522</v>
      </c>
      <c r="H14" s="23">
        <v>240</v>
      </c>
      <c r="I14" s="23"/>
      <c r="J14" s="27">
        <v>157472.11</v>
      </c>
      <c r="K14" s="23"/>
      <c r="L14" s="23"/>
      <c r="M14" s="28">
        <v>5161.69</v>
      </c>
      <c r="N14" s="29">
        <f t="shared" si="0"/>
        <v>582120.21</v>
      </c>
    </row>
    <row r="15" spans="1:14" ht="12.75">
      <c r="A15" s="24" t="s">
        <v>9</v>
      </c>
      <c r="B15" s="23">
        <v>414662</v>
      </c>
      <c r="C15" s="23">
        <v>90338</v>
      </c>
      <c r="D15" s="26">
        <v>7544.5</v>
      </c>
      <c r="E15" s="23"/>
      <c r="F15" s="26">
        <v>30278.18</v>
      </c>
      <c r="G15" s="23">
        <v>67102.05</v>
      </c>
      <c r="H15" s="23">
        <v>632.6</v>
      </c>
      <c r="I15" s="23"/>
      <c r="J15" s="27">
        <v>11717</v>
      </c>
      <c r="K15" s="23">
        <v>131210.02</v>
      </c>
      <c r="L15" s="23"/>
      <c r="M15" s="28">
        <v>3427.4</v>
      </c>
      <c r="N15" s="29">
        <f t="shared" si="0"/>
        <v>756911.75</v>
      </c>
    </row>
    <row r="16" spans="1:14" ht="12.75">
      <c r="A16" s="24" t="s">
        <v>10</v>
      </c>
      <c r="B16" s="23">
        <v>336140.5</v>
      </c>
      <c r="C16" s="23">
        <v>73323</v>
      </c>
      <c r="D16" s="26">
        <v>1381.57</v>
      </c>
      <c r="E16" s="23"/>
      <c r="F16" s="23">
        <v>33125.76</v>
      </c>
      <c r="G16" s="23">
        <v>48523</v>
      </c>
      <c r="H16" s="26">
        <v>3312.38</v>
      </c>
      <c r="I16" s="23"/>
      <c r="J16" s="27">
        <v>31050</v>
      </c>
      <c r="K16" s="23"/>
      <c r="L16" s="23"/>
      <c r="M16" s="28">
        <v>4220.32</v>
      </c>
      <c r="N16" s="29">
        <f t="shared" si="0"/>
        <v>531076.53</v>
      </c>
    </row>
    <row r="17" spans="1:14" ht="12.75">
      <c r="A17" s="24" t="s">
        <v>11</v>
      </c>
      <c r="B17" s="23">
        <v>317880</v>
      </c>
      <c r="C17" s="23">
        <v>69392</v>
      </c>
      <c r="D17" s="26">
        <v>35928.5</v>
      </c>
      <c r="E17" s="23">
        <v>522.82</v>
      </c>
      <c r="F17" s="23">
        <v>40446.94</v>
      </c>
      <c r="G17" s="23">
        <v>56063.31</v>
      </c>
      <c r="H17" s="23">
        <v>3522.78</v>
      </c>
      <c r="I17" s="23"/>
      <c r="J17" s="27">
        <v>5799.63</v>
      </c>
      <c r="K17" s="23">
        <v>87473.04</v>
      </c>
      <c r="L17" s="23"/>
      <c r="M17" s="28">
        <v>2739.99</v>
      </c>
      <c r="N17" s="29">
        <f t="shared" si="0"/>
        <v>619769.01</v>
      </c>
    </row>
    <row r="18" spans="1:14" ht="12.75">
      <c r="A18" s="24" t="s">
        <v>24</v>
      </c>
      <c r="B18" s="23">
        <v>473426.3</v>
      </c>
      <c r="C18" s="23">
        <v>103131</v>
      </c>
      <c r="D18" s="26">
        <v>603.07</v>
      </c>
      <c r="E18" s="23"/>
      <c r="F18" s="23">
        <v>36309.89</v>
      </c>
      <c r="G18" s="23">
        <v>48523</v>
      </c>
      <c r="H18" s="23">
        <v>2050.78</v>
      </c>
      <c r="I18" s="23">
        <v>157018.49</v>
      </c>
      <c r="J18" s="27">
        <v>14600</v>
      </c>
      <c r="K18" s="23"/>
      <c r="L18" s="23"/>
      <c r="M18" s="28">
        <v>338358</v>
      </c>
      <c r="N18" s="29">
        <v>1174020.53</v>
      </c>
    </row>
    <row r="19" spans="1:14" ht="12.75">
      <c r="A19" s="24" t="s">
        <v>12</v>
      </c>
      <c r="B19" s="23">
        <v>640549.7</v>
      </c>
      <c r="C19" s="23">
        <v>139261.29</v>
      </c>
      <c r="D19" s="23">
        <v>1903.07</v>
      </c>
      <c r="E19" s="23"/>
      <c r="F19" s="23">
        <v>44515.93</v>
      </c>
      <c r="G19" s="23">
        <v>67023</v>
      </c>
      <c r="H19" s="23">
        <v>2156.6</v>
      </c>
      <c r="I19" s="23">
        <v>165478.6</v>
      </c>
      <c r="J19" s="27">
        <v>11181</v>
      </c>
      <c r="K19" s="23"/>
      <c r="L19" s="23"/>
      <c r="M19" s="28">
        <v>28967</v>
      </c>
      <c r="N19" s="29">
        <v>1101036.19</v>
      </c>
    </row>
    <row r="20" spans="1:14" ht="12.75">
      <c r="A20" s="28" t="s">
        <v>23</v>
      </c>
      <c r="B20" s="33">
        <f>SUM(B8:B19)</f>
        <v>6615074.289999999</v>
      </c>
      <c r="C20" s="34">
        <v>1444377</v>
      </c>
      <c r="D20" s="35">
        <f aca="true" t="shared" si="1" ref="D20:K20">SUM(D8:D19)</f>
        <v>121874.69000000003</v>
      </c>
      <c r="E20" s="33">
        <f t="shared" si="1"/>
        <v>11448.25</v>
      </c>
      <c r="F20" s="33">
        <f t="shared" si="1"/>
        <v>535284.3200000001</v>
      </c>
      <c r="G20" s="35">
        <f t="shared" si="1"/>
        <v>724146.52</v>
      </c>
      <c r="H20" s="33">
        <f t="shared" si="1"/>
        <v>40840.579999999994</v>
      </c>
      <c r="I20" s="35">
        <f t="shared" si="1"/>
        <v>595766.0599999999</v>
      </c>
      <c r="J20" s="30">
        <f t="shared" si="1"/>
        <v>330248.74</v>
      </c>
      <c r="K20" s="30">
        <f t="shared" si="1"/>
        <v>874732.4800000001</v>
      </c>
      <c r="L20" s="30"/>
      <c r="M20" s="33">
        <v>511566.08</v>
      </c>
      <c r="N20" s="31">
        <v>11805359.01</v>
      </c>
    </row>
    <row r="21" spans="1:14" ht="12.75">
      <c r="A21" s="24" t="s">
        <v>25</v>
      </c>
      <c r="B21" s="23">
        <v>87882.17</v>
      </c>
      <c r="C21" s="32">
        <v>21162.62</v>
      </c>
      <c r="D21" s="23">
        <v>7091.1</v>
      </c>
      <c r="E21" s="23"/>
      <c r="F21" s="23"/>
      <c r="G21" s="23">
        <v>2530</v>
      </c>
      <c r="H21" s="23">
        <v>2400</v>
      </c>
      <c r="I21" s="23">
        <v>0</v>
      </c>
      <c r="J21" s="23">
        <v>5586</v>
      </c>
      <c r="K21" s="23">
        <v>6278</v>
      </c>
      <c r="L21" s="23">
        <v>0</v>
      </c>
      <c r="M21" s="28">
        <v>0</v>
      </c>
      <c r="N21" s="23">
        <f>M21+K21+J21+I21+H21+G21+F21+E21+D21+C21+B21</f>
        <v>132929.89</v>
      </c>
    </row>
  </sheetData>
  <sheetProtection/>
  <mergeCells count="2">
    <mergeCell ref="A5:N5"/>
    <mergeCell ref="B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L42" sqref="L42"/>
    </sheetView>
  </sheetViews>
  <sheetFormatPr defaultColWidth="9.00390625" defaultRowHeight="12.75"/>
  <cols>
    <col min="1" max="1" width="31.375" style="0" customWidth="1"/>
    <col min="2" max="2" width="8.75390625" style="0" customWidth="1"/>
    <col min="3" max="3" width="9.625" style="0" customWidth="1"/>
    <col min="4" max="4" width="8.125" style="0" customWidth="1"/>
    <col min="5" max="5" width="6.625" style="0" customWidth="1"/>
    <col min="6" max="6" width="9.00390625" style="0" customWidth="1"/>
    <col min="7" max="7" width="8.00390625" style="0" customWidth="1"/>
    <col min="8" max="8" width="7.75390625" style="0" customWidth="1"/>
    <col min="9" max="9" width="9.75390625" style="0" customWidth="1"/>
    <col min="11" max="11" width="8.25390625" style="0" customWidth="1"/>
    <col min="12" max="12" width="6.00390625" style="0" customWidth="1"/>
    <col min="13" max="13" width="9.25390625" style="0" customWidth="1"/>
    <col min="14" max="14" width="10.25390625" style="0" customWidth="1"/>
  </cols>
  <sheetData>
    <row r="1" spans="1:14" ht="12.7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"/>
      <c r="L2" s="3"/>
      <c r="M2" s="3"/>
      <c r="N2" s="3"/>
    </row>
    <row r="3" spans="1:14" ht="12.75">
      <c r="A3" s="4" t="s">
        <v>0</v>
      </c>
      <c r="B3" s="5" t="s">
        <v>13</v>
      </c>
      <c r="C3" s="4" t="s">
        <v>14</v>
      </c>
      <c r="D3" s="4" t="s">
        <v>15</v>
      </c>
      <c r="E3" s="4" t="s">
        <v>28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26</v>
      </c>
      <c r="L3" s="6" t="s">
        <v>27</v>
      </c>
      <c r="M3" s="7" t="s">
        <v>21</v>
      </c>
      <c r="N3" s="6" t="s">
        <v>22</v>
      </c>
    </row>
    <row r="4" spans="1:14" ht="18.75" customHeight="1">
      <c r="A4" s="7" t="s">
        <v>2</v>
      </c>
      <c r="B4" s="8">
        <v>3299286.7</v>
      </c>
      <c r="C4" s="6">
        <v>726183</v>
      </c>
      <c r="D4" s="9">
        <v>150851.93</v>
      </c>
      <c r="E4" s="6">
        <v>5609.73</v>
      </c>
      <c r="F4" s="6">
        <v>132164.05</v>
      </c>
      <c r="G4" s="6">
        <v>149687.92</v>
      </c>
      <c r="H4" s="6">
        <v>31925.09</v>
      </c>
      <c r="I4" s="6"/>
      <c r="J4" s="16">
        <v>73190.63</v>
      </c>
      <c r="K4" s="6">
        <v>580946</v>
      </c>
      <c r="L4" s="6">
        <v>975</v>
      </c>
      <c r="M4" s="10">
        <v>368841.26</v>
      </c>
      <c r="N4" s="11">
        <v>5520263.3</v>
      </c>
    </row>
    <row r="5" spans="1:14" ht="15.75" customHeight="1" hidden="1">
      <c r="A5" s="7" t="s">
        <v>3</v>
      </c>
      <c r="B5" s="6">
        <v>2772716.68</v>
      </c>
      <c r="C5" s="6">
        <v>610337</v>
      </c>
      <c r="D5" s="9">
        <v>36098.88</v>
      </c>
      <c r="E5" s="6">
        <v>3600</v>
      </c>
      <c r="F5" s="6">
        <v>135730.13</v>
      </c>
      <c r="G5" s="6">
        <v>71047</v>
      </c>
      <c r="H5" s="6">
        <v>12256.71</v>
      </c>
      <c r="I5" s="6">
        <v>276539.42</v>
      </c>
      <c r="J5" s="16">
        <v>30287</v>
      </c>
      <c r="K5" s="6"/>
      <c r="L5" s="6">
        <v>975</v>
      </c>
      <c r="M5" s="10">
        <v>313120.24</v>
      </c>
      <c r="N5" s="11">
        <v>4263310.1</v>
      </c>
    </row>
    <row r="6" spans="1:14" ht="15.75" customHeight="1" hidden="1">
      <c r="A6" s="7" t="s">
        <v>4</v>
      </c>
      <c r="B6" s="6">
        <v>2421166.9</v>
      </c>
      <c r="C6" s="6">
        <v>532996.71</v>
      </c>
      <c r="D6" s="9">
        <v>56737.24</v>
      </c>
      <c r="E6" s="6">
        <v>3325.14</v>
      </c>
      <c r="F6" s="6">
        <v>83220.14</v>
      </c>
      <c r="G6" s="6">
        <v>72384.31</v>
      </c>
      <c r="H6" s="9">
        <v>4199.99</v>
      </c>
      <c r="I6" s="6"/>
      <c r="J6" s="16">
        <v>48653.33</v>
      </c>
      <c r="K6" s="6">
        <v>266358</v>
      </c>
      <c r="L6" s="6">
        <v>975</v>
      </c>
      <c r="M6" s="10">
        <v>148527.45</v>
      </c>
      <c r="N6" s="11">
        <v>3639146.21</v>
      </c>
    </row>
    <row r="7" spans="1:17" ht="16.5" customHeight="1" hidden="1">
      <c r="A7" s="7" t="s">
        <v>5</v>
      </c>
      <c r="B7" s="6">
        <v>2763167.96</v>
      </c>
      <c r="C7" s="6">
        <v>608236</v>
      </c>
      <c r="D7" s="9">
        <v>9591.01</v>
      </c>
      <c r="E7" s="6">
        <v>4387</v>
      </c>
      <c r="F7" s="6">
        <v>78248.18</v>
      </c>
      <c r="G7" s="6">
        <v>31400.79</v>
      </c>
      <c r="H7" s="6">
        <v>7508.94</v>
      </c>
      <c r="I7" s="6"/>
      <c r="J7" s="16">
        <v>56177.18</v>
      </c>
      <c r="K7" s="6">
        <v>363615.92</v>
      </c>
      <c r="L7" s="6">
        <v>975</v>
      </c>
      <c r="M7" s="10">
        <v>168589.71</v>
      </c>
      <c r="N7" s="11">
        <v>4092499.79</v>
      </c>
      <c r="Q7" s="2"/>
    </row>
    <row r="8" spans="1:14" ht="16.5" customHeight="1" hidden="1">
      <c r="A8" s="7" t="s">
        <v>6</v>
      </c>
      <c r="B8" s="6">
        <v>2813353.79</v>
      </c>
      <c r="C8" s="6">
        <v>619277</v>
      </c>
      <c r="D8" s="9">
        <v>117288.9</v>
      </c>
      <c r="E8" s="6">
        <v>7279.4</v>
      </c>
      <c r="F8" s="6">
        <v>116349.74</v>
      </c>
      <c r="G8" s="6">
        <v>141078.32</v>
      </c>
      <c r="H8" s="9">
        <v>5350.8</v>
      </c>
      <c r="I8" s="6">
        <v>522683</v>
      </c>
      <c r="J8" s="16">
        <v>39188.26</v>
      </c>
      <c r="K8" s="6"/>
      <c r="L8" s="6">
        <v>975</v>
      </c>
      <c r="M8" s="10">
        <v>353636.74</v>
      </c>
      <c r="N8" s="11">
        <v>4737062.95</v>
      </c>
    </row>
    <row r="9" spans="1:17" ht="16.5" customHeight="1" hidden="1">
      <c r="A9" s="7" t="s">
        <v>8</v>
      </c>
      <c r="B9" s="6">
        <v>1933759.19</v>
      </c>
      <c r="C9" s="6">
        <v>425766</v>
      </c>
      <c r="D9" s="9">
        <v>6639.8</v>
      </c>
      <c r="E9" s="6">
        <v>4174</v>
      </c>
      <c r="F9" s="6">
        <v>73652.09</v>
      </c>
      <c r="G9" s="6">
        <v>64094.31</v>
      </c>
      <c r="H9" s="6">
        <v>7440.22</v>
      </c>
      <c r="I9" s="6"/>
      <c r="J9" s="16">
        <v>50672.11</v>
      </c>
      <c r="K9" s="6">
        <v>231796.67</v>
      </c>
      <c r="L9" s="6">
        <v>975</v>
      </c>
      <c r="M9" s="10">
        <v>57057.68</v>
      </c>
      <c r="N9" s="11">
        <v>2856629.07</v>
      </c>
      <c r="Q9" s="2"/>
    </row>
    <row r="10" spans="1:14" ht="17.25" customHeight="1" hidden="1">
      <c r="A10" s="7" t="s">
        <v>7</v>
      </c>
      <c r="B10" s="6">
        <v>1097015.46</v>
      </c>
      <c r="C10" s="6">
        <v>241683</v>
      </c>
      <c r="D10" s="9">
        <v>10109.17</v>
      </c>
      <c r="E10" s="6"/>
      <c r="F10" s="6">
        <v>69679.93</v>
      </c>
      <c r="G10" s="6">
        <v>53902.18</v>
      </c>
      <c r="H10" s="6">
        <v>920.86</v>
      </c>
      <c r="I10" s="6"/>
      <c r="J10" s="16">
        <v>338836.94</v>
      </c>
      <c r="K10" s="6"/>
      <c r="L10" s="6">
        <v>975</v>
      </c>
      <c r="M10" s="10">
        <v>60874.69</v>
      </c>
      <c r="N10" s="11">
        <v>1874599.23</v>
      </c>
    </row>
    <row r="11" spans="1:14" ht="18" customHeight="1" hidden="1">
      <c r="A11" s="7" t="s">
        <v>9</v>
      </c>
      <c r="B11" s="6">
        <v>1642320.14</v>
      </c>
      <c r="C11" s="6">
        <v>361650</v>
      </c>
      <c r="D11" s="9">
        <v>20934.5</v>
      </c>
      <c r="E11" s="6"/>
      <c r="F11" s="9">
        <v>56696.19</v>
      </c>
      <c r="G11" s="6">
        <v>82007.07</v>
      </c>
      <c r="H11" s="6">
        <v>1452.58</v>
      </c>
      <c r="I11" s="6"/>
      <c r="J11" s="16">
        <v>7949</v>
      </c>
      <c r="K11" s="6">
        <v>289840.1</v>
      </c>
      <c r="L11" s="6">
        <v>975</v>
      </c>
      <c r="M11" s="10">
        <v>63004.4</v>
      </c>
      <c r="N11" s="11">
        <v>2527430.98</v>
      </c>
    </row>
    <row r="12" spans="1:14" ht="17.25" customHeight="1" hidden="1">
      <c r="A12" s="7" t="s">
        <v>10</v>
      </c>
      <c r="B12" s="6">
        <v>1304219.5</v>
      </c>
      <c r="C12" s="6">
        <v>287268</v>
      </c>
      <c r="D12" s="9">
        <v>11165.48</v>
      </c>
      <c r="E12" s="6"/>
      <c r="F12" s="6">
        <v>60287.75</v>
      </c>
      <c r="G12" s="6">
        <v>55800.82</v>
      </c>
      <c r="H12" s="9">
        <v>3996.68</v>
      </c>
      <c r="I12" s="6"/>
      <c r="J12" s="16">
        <v>133256.52</v>
      </c>
      <c r="K12" s="6"/>
      <c r="L12" s="6">
        <v>975</v>
      </c>
      <c r="M12" s="10">
        <v>62539.32</v>
      </c>
      <c r="N12" s="11">
        <v>1920112.07</v>
      </c>
    </row>
    <row r="13" spans="1:16" ht="18" customHeight="1" hidden="1">
      <c r="A13" s="7" t="s">
        <v>11</v>
      </c>
      <c r="B13" s="6">
        <v>1199772.97</v>
      </c>
      <c r="C13" s="6">
        <v>264290</v>
      </c>
      <c r="D13" s="9">
        <v>41130.15</v>
      </c>
      <c r="E13" s="6">
        <v>3024.82</v>
      </c>
      <c r="F13" s="6">
        <v>68105.22</v>
      </c>
      <c r="G13" s="6">
        <v>77674.83</v>
      </c>
      <c r="H13" s="6">
        <v>4556.35</v>
      </c>
      <c r="I13" s="6"/>
      <c r="J13" s="16">
        <v>22892.81</v>
      </c>
      <c r="K13" s="6">
        <v>203784</v>
      </c>
      <c r="L13" s="6">
        <v>975</v>
      </c>
      <c r="M13" s="10">
        <v>48984.99</v>
      </c>
      <c r="N13" s="11">
        <v>1935793.14</v>
      </c>
      <c r="P13">
        <f>SUM(Q7)</f>
        <v>0</v>
      </c>
    </row>
    <row r="14" spans="1:14" ht="17.25" customHeight="1" hidden="1">
      <c r="A14" s="7" t="s">
        <v>24</v>
      </c>
      <c r="B14" s="6">
        <v>1835675.29</v>
      </c>
      <c r="C14" s="6">
        <v>404188</v>
      </c>
      <c r="D14" s="9">
        <v>25799.57</v>
      </c>
      <c r="E14" s="6"/>
      <c r="F14" s="6">
        <v>62361.88</v>
      </c>
      <c r="G14" s="6">
        <v>55806.82</v>
      </c>
      <c r="H14" s="6">
        <v>2050.78</v>
      </c>
      <c r="I14" s="6">
        <v>157018.49</v>
      </c>
      <c r="J14" s="16">
        <v>38797.87</v>
      </c>
      <c r="K14" s="6"/>
      <c r="L14" s="6">
        <v>975</v>
      </c>
      <c r="M14" s="10">
        <v>443843</v>
      </c>
      <c r="N14" s="11">
        <v>3027118.7</v>
      </c>
    </row>
    <row r="15" spans="1:14" ht="16.5" customHeight="1" hidden="1">
      <c r="A15" s="7" t="s">
        <v>12</v>
      </c>
      <c r="B15" s="6">
        <v>2640761.67</v>
      </c>
      <c r="C15" s="6">
        <v>581308.29</v>
      </c>
      <c r="D15" s="6">
        <v>43145.22</v>
      </c>
      <c r="E15" s="6"/>
      <c r="F15" s="6">
        <v>91605.91</v>
      </c>
      <c r="G15" s="6">
        <v>82428.63</v>
      </c>
      <c r="H15" s="6">
        <v>5301.77</v>
      </c>
      <c r="I15" s="6">
        <v>427759.09</v>
      </c>
      <c r="J15" s="16">
        <v>57401.74</v>
      </c>
      <c r="K15" s="6"/>
      <c r="L15" s="6">
        <v>975</v>
      </c>
      <c r="M15" s="10">
        <v>502823.85</v>
      </c>
      <c r="N15" s="11">
        <v>4434115.5</v>
      </c>
    </row>
    <row r="16" spans="1:14" ht="19.5" customHeight="1" hidden="1">
      <c r="A16" s="10" t="s">
        <v>23</v>
      </c>
      <c r="B16" s="18">
        <f>SUM(B4:B15)</f>
        <v>25723216.25</v>
      </c>
      <c r="C16" s="17">
        <v>5663183</v>
      </c>
      <c r="D16" s="19">
        <f aca="true" t="shared" si="0" ref="D16:M16">SUM(D4:D15)</f>
        <v>529491.85</v>
      </c>
      <c r="E16" s="18">
        <f t="shared" si="0"/>
        <v>31400.089999999997</v>
      </c>
      <c r="F16" s="18">
        <f t="shared" si="0"/>
        <v>1028101.21</v>
      </c>
      <c r="G16" s="19">
        <f t="shared" si="0"/>
        <v>937312.9999999998</v>
      </c>
      <c r="H16" s="18">
        <f t="shared" si="0"/>
        <v>86960.77</v>
      </c>
      <c r="I16" s="19">
        <f t="shared" si="0"/>
        <v>1384000</v>
      </c>
      <c r="J16" s="18">
        <f t="shared" si="0"/>
        <v>897303.39</v>
      </c>
      <c r="K16" s="18">
        <f t="shared" si="0"/>
        <v>1936340.69</v>
      </c>
      <c r="L16" s="18">
        <v>11700</v>
      </c>
      <c r="M16" s="18">
        <f t="shared" si="0"/>
        <v>2591843.3299999996</v>
      </c>
      <c r="N16" s="12">
        <v>40828081</v>
      </c>
    </row>
    <row r="17" spans="1:14" ht="21" customHeight="1" hidden="1">
      <c r="A17" s="7" t="s">
        <v>25</v>
      </c>
      <c r="B17" s="6">
        <v>333222.59</v>
      </c>
      <c r="C17" s="15">
        <v>79438.12</v>
      </c>
      <c r="D17" s="6">
        <v>8441.1</v>
      </c>
      <c r="E17" s="6"/>
      <c r="F17" s="6"/>
      <c r="G17" s="6">
        <v>2530</v>
      </c>
      <c r="H17" s="6">
        <v>6314.58</v>
      </c>
      <c r="I17" s="6">
        <v>0</v>
      </c>
      <c r="J17" s="6">
        <v>8470</v>
      </c>
      <c r="K17" s="6">
        <v>20608</v>
      </c>
      <c r="L17" s="6">
        <v>0</v>
      </c>
      <c r="M17" s="10">
        <v>0</v>
      </c>
      <c r="N17" s="6">
        <f>M17+K17+J17+I17+H17+G17+F17+E17+D17+C17+B17</f>
        <v>459024.39</v>
      </c>
    </row>
    <row r="18" spans="1:14" ht="12.75" hidden="1">
      <c r="A18" s="13"/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4"/>
    </row>
    <row r="19" spans="1:14" ht="12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hidden="1">
      <c r="A20" s="1"/>
      <c r="B20" s="1"/>
      <c r="C20" s="1"/>
      <c r="D20" s="1">
        <v>415018.24</v>
      </c>
      <c r="E20" s="1" t="s">
        <v>32</v>
      </c>
      <c r="F20" s="1"/>
      <c r="G20" s="1">
        <v>929538.26</v>
      </c>
      <c r="H20" s="1" t="s">
        <v>32</v>
      </c>
      <c r="I20" s="1"/>
      <c r="J20" s="1"/>
      <c r="K20" s="1"/>
      <c r="L20" s="1"/>
      <c r="M20" s="1"/>
      <c r="N20" s="1"/>
    </row>
    <row r="21" spans="1:14" ht="12.75" hidden="1">
      <c r="A21" s="1"/>
      <c r="B21" s="1"/>
      <c r="C21" s="1"/>
      <c r="D21" s="1">
        <v>108874.05</v>
      </c>
      <c r="E21" s="1" t="s">
        <v>33</v>
      </c>
      <c r="F21" s="1"/>
      <c r="G21" s="1" t="s">
        <v>35</v>
      </c>
      <c r="H21" s="1" t="s">
        <v>33</v>
      </c>
      <c r="I21" s="1"/>
      <c r="J21" s="1"/>
      <c r="K21" s="1"/>
      <c r="L21" s="1"/>
      <c r="M21" s="1"/>
      <c r="N21" s="1"/>
    </row>
    <row r="22" spans="1:14" ht="12.75" hidden="1">
      <c r="A22" s="1"/>
      <c r="B22" s="1"/>
      <c r="C22" s="1"/>
      <c r="D22" s="1">
        <v>5599.56</v>
      </c>
      <c r="E22" s="1" t="s">
        <v>34</v>
      </c>
      <c r="F22" s="1"/>
      <c r="G22" s="1"/>
      <c r="H22" s="1"/>
      <c r="I22" s="1"/>
      <c r="J22" s="1"/>
      <c r="K22" s="1"/>
      <c r="L22" s="1"/>
      <c r="M22" s="1"/>
      <c r="N22" s="1"/>
    </row>
    <row r="23" ht="12.75" hidden="1"/>
    <row r="24" ht="12.75" hidden="1"/>
  </sheetData>
  <sheetProtection/>
  <mergeCells count="2">
    <mergeCell ref="A1:N1"/>
    <mergeCell ref="B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2020-01-23T14:18:16Z</cp:lastPrinted>
  <dcterms:created xsi:type="dcterms:W3CDTF">2018-04-27T07:40:18Z</dcterms:created>
  <dcterms:modified xsi:type="dcterms:W3CDTF">2020-01-30T13:23:23Z</dcterms:modified>
  <cp:category/>
  <cp:version/>
  <cp:contentType/>
  <cp:contentStatus/>
</cp:coreProperties>
</file>